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00" windowWidth="23940" windowHeight="1384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<sst xmlns="http://schemas.openxmlformats.org/spreadsheetml/2006/main" count="50" uniqueCount="43">
  <si>
    <t>£2590 CIL receipts and grants totalling £400 were received in 18/19                                                                                    £950 CILreceipts and grants totalling £1750 were reecived in 17/18                                                                                         VAT reclaim for both years was recived in 18/19, £602 was due to 18/19 and £595 to 17/18</t>
  </si>
  <si>
    <t>South Norfolk</t>
  </si>
  <si>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</si>
  <si>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</si>
  <si>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</si>
  <si>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</si>
  <si>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</si>
  <si>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</si>
  <si>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</si>
  <si>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</si>
  <si>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</si>
  <si>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</si>
  <si>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</si>
  <si>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</si>
  <si>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</si>
  <si>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</si>
  <si>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r>
      <t xml:space="preserve">Insert figures from Section 1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</si>
  <si>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2017/18</t>
  </si>
  <si>
    <t>2018/19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</si>
  <si>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</si>
  <si>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</si>
  <si>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</si>
  <si>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</si>
  <si>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</si>
  <si>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</si>
  <si>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</si>
  <si>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</si>
  <si>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</si>
  <si>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</si>
  <si>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</si>
  <si>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</si>
  <si>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</si>
  <si>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</si>
  <si>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</si>
  <si>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</si>
  <si>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</si>
  <si>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</si>
  <si>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</si>
  <si>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</si>
  <si>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</si>
  <si>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</si>
  <si>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</si>
  <si>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t xml:space="preserve">Bracon ash and Hethel Parish Council </t>
  </si>
</sst>
</file>

<file path=xl/styles.xml><?xml version="1.0" encoding="utf-8"?>
<styleSheet xmlns="http://schemas.openxmlformats.org/spreadsheetml/2006/main">
  <numFmts count="23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_(&quot;£&quot;* #,##0_);_(&quot;£&quot;* \(#,##0\);_(&quot;£&quot;* &quot;-&quot;_);_(@_)"/>
    <numFmt numFmtId="165" formatCode="_(* #,##0_);_(* \(#,##0\);_(* &quot;-&quot;_);_(@_)"/>
    <numFmt numFmtId="166" formatCode="_(&quot;£&quot;* #,##0.00_);_(&quot;£&quot;* \(#,##0.00\);_(&quot;£&quot;* &quot;-&quot;??_);_(@_)"/>
    <numFmt numFmtId="167" formatCode="&quot;£&quot;#,##0;\-&quot;£&quot;#,##0"/>
    <numFmt numFmtId="168" formatCode="&quot;£&quot;#,##0;[Red]\-&quot;£&quot;#,##0"/>
    <numFmt numFmtId="169" formatCode="&quot;£&quot;#,##0.00;\-&quot;£&quot;#,##0.00"/>
    <numFmt numFmtId="170" formatCode="&quot;£&quot;#,##0.00;[Red]\-&quot;£&quot;#,##0.00"/>
    <numFmt numFmtId="171" formatCode="_-&quot;£&quot;* #,##0_-;\-&quot;£&quot;* #,##0_-;_-&quot;£&quot;* &quot;-&quot;_-;_-@_-"/>
    <numFmt numFmtId="172" formatCode="_-* #,##0_-;\-* #,##0_-;_-* &quot;-&quot;_-;_-@_-"/>
    <numFmt numFmtId="173" formatCode="_-&quot;£&quot;* #,##0.00_-;\-&quot;£&quot;* #,##0.00_-;_-&quot;£&quot;* &quot;-&quot;??_-;_-@_-"/>
    <numFmt numFmtId="174" formatCode="_-* #,##0.00_-;\-* #,##0.00_-;_-* &quot;-&quot;??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3"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3" fontId="3" fillId="24" borderId="10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3" fontId="26" fillId="0" borderId="0" xfId="0" applyNumberFormat="1" applyFont="1" applyAlignment="1">
      <alignment/>
    </xf>
    <xf numFmtId="10" fontId="26" fillId="0" borderId="0" xfId="0" applyNumberFormat="1" applyFont="1" applyAlignment="1">
      <alignment/>
    </xf>
    <xf numFmtId="0" fontId="26" fillId="0" borderId="0" xfId="0" applyFont="1" applyAlignment="1">
      <alignment vertical="center"/>
    </xf>
    <xf numFmtId="3" fontId="3" fillId="8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vertical="top"/>
    </xf>
    <xf numFmtId="0" fontId="26" fillId="25" borderId="11" xfId="0" applyFont="1" applyFill="1" applyBorder="1" applyAlignment="1">
      <alignment wrapText="1"/>
    </xf>
    <xf numFmtId="0" fontId="27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1" xfId="0" applyFont="1" applyBorder="1" applyAlignment="1">
      <alignment wrapText="1"/>
    </xf>
    <xf numFmtId="0" fontId="26" fillId="17" borderId="11" xfId="0" applyFont="1" applyFill="1" applyBorder="1" applyAlignment="1">
      <alignment wrapText="1"/>
    </xf>
    <xf numFmtId="0" fontId="26" fillId="17" borderId="11" xfId="0" applyFont="1" applyFill="1" applyBorder="1" applyAlignment="1">
      <alignment wrapTex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10" fontId="26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26" fillId="0" borderId="0" xfId="0" applyFont="1" applyAlignment="1">
      <alignment wrapText="1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Alignment="1">
      <alignment wrapText="1"/>
    </xf>
    <xf numFmtId="0" fontId="26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26" fillId="0" borderId="0" xfId="0" applyFont="1" applyFill="1" applyAlignment="1">
      <alignment wrapText="1"/>
    </xf>
    <xf numFmtId="0" fontId="28" fillId="0" borderId="0" xfId="0" applyFont="1" applyAlignment="1">
      <alignment/>
    </xf>
    <xf numFmtId="0" fontId="29" fillId="0" borderId="0" xfId="0" applyFont="1" applyAlignment="1">
      <alignment horizontal="left" vertical="center" indent="2"/>
    </xf>
    <xf numFmtId="0" fontId="24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12" xfId="0" applyBorder="1" applyAlignment="1">
      <alignment/>
    </xf>
    <xf numFmtId="0" fontId="0" fillId="24" borderId="0" xfId="0" applyFill="1" applyAlignment="1">
      <alignment/>
    </xf>
    <xf numFmtId="0" fontId="24" fillId="0" borderId="13" xfId="0" applyFont="1" applyBorder="1" applyAlignment="1">
      <alignment/>
    </xf>
    <xf numFmtId="0" fontId="26" fillId="26" borderId="0" xfId="0" applyFont="1" applyFill="1" applyAlignment="1">
      <alignment/>
    </xf>
    <xf numFmtId="3" fontId="3" fillId="26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26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wrapText="1"/>
    </xf>
    <xf numFmtId="0" fontId="26" fillId="0" borderId="14" xfId="0" applyFont="1" applyBorder="1" applyAlignment="1">
      <alignment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B1">
      <selection activeCell="N15" sqref="N15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6.5">
      <c r="A1" s="43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">
      <c r="A2" s="29" t="s">
        <v>22</v>
      </c>
      <c r="B2" s="24"/>
      <c r="C2" s="37" t="s">
        <v>42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23</v>
      </c>
      <c r="C3" s="36" t="s">
        <v>1</v>
      </c>
      <c r="L3" s="9"/>
    </row>
    <row r="4" ht="12.75">
      <c r="A4" s="1" t="s">
        <v>16</v>
      </c>
    </row>
    <row r="5" spans="1:13" ht="83.25" customHeight="1">
      <c r="A5" s="49" t="s">
        <v>40</v>
      </c>
      <c r="B5" s="50"/>
      <c r="C5" s="50"/>
      <c r="D5" s="50"/>
      <c r="E5" s="50"/>
      <c r="F5" s="50"/>
      <c r="G5" s="50"/>
      <c r="H5" s="50"/>
      <c r="M5" s="25"/>
    </row>
    <row r="6" ht="12.75">
      <c r="A6" s="30"/>
    </row>
    <row r="7" spans="1:14" ht="12.75">
      <c r="A7" s="30"/>
      <c r="D7" s="4"/>
      <c r="F7" s="4"/>
      <c r="N7" s="27"/>
    </row>
    <row r="8" spans="4:14" ht="25.5">
      <c r="D8" s="38" t="s">
        <v>17</v>
      </c>
      <c r="E8" s="27"/>
      <c r="F8" s="38" t="s">
        <v>18</v>
      </c>
      <c r="G8" s="38" t="s">
        <v>2</v>
      </c>
      <c r="H8" s="38" t="s">
        <v>2</v>
      </c>
      <c r="I8" s="38"/>
      <c r="J8" s="38"/>
      <c r="K8" s="38"/>
      <c r="L8" s="39" t="s">
        <v>20</v>
      </c>
      <c r="M8" s="10" t="s">
        <v>12</v>
      </c>
      <c r="N8" s="40" t="s">
        <v>39</v>
      </c>
    </row>
    <row r="9" spans="4:14" ht="12.75">
      <c r="D9" s="38" t="s">
        <v>3</v>
      </c>
      <c r="E9" s="27"/>
      <c r="F9" s="38" t="s">
        <v>3</v>
      </c>
      <c r="G9" s="38" t="s">
        <v>3</v>
      </c>
      <c r="H9" s="38" t="s">
        <v>19</v>
      </c>
      <c r="I9" s="38"/>
      <c r="J9" s="38"/>
      <c r="K9" s="27"/>
      <c r="L9" s="27"/>
      <c r="N9" s="23"/>
    </row>
    <row r="10" spans="4:14" ht="13.5" thickBot="1">
      <c r="D10" s="4"/>
      <c r="E10" s="4"/>
      <c r="N10" s="23"/>
    </row>
    <row r="11" spans="1:14" ht="44.25" customHeight="1" thickBot="1">
      <c r="A11" s="45" t="s">
        <v>4</v>
      </c>
      <c r="B11" s="45"/>
      <c r="C11" s="45"/>
      <c r="D11" s="8">
        <v>6482</v>
      </c>
      <c r="F11" s="8">
        <v>8324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3.5" thickBot="1">
      <c r="D12" s="5"/>
      <c r="F12" s="5"/>
      <c r="N12" s="23"/>
    </row>
    <row r="13" spans="1:14" ht="31.5" customHeight="1" thickBot="1">
      <c r="A13" s="46" t="s">
        <v>25</v>
      </c>
      <c r="B13" s="47"/>
      <c r="C13" s="48"/>
      <c r="D13" s="8">
        <v>5725</v>
      </c>
      <c r="F13" s="8">
        <v>5897</v>
      </c>
      <c r="G13" s="5">
        <f>F13-D13</f>
        <v>172</v>
      </c>
      <c r="H13" s="6">
        <f>IF((D13&gt;F13),(D13-F13)/D13,IF(D13&lt;F13,-(D13-F13)/D13,IF(D13=F13,0)))</f>
        <v>0.03004366812227074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3.5" thickBot="1">
      <c r="D14" s="5"/>
      <c r="F14" s="5"/>
      <c r="G14" s="5"/>
      <c r="H14" s="6"/>
      <c r="K14" s="4"/>
      <c r="L14" s="4"/>
      <c r="N14" s="23"/>
    </row>
    <row r="15" spans="1:14" ht="78.75" thickBot="1">
      <c r="A15" s="42" t="s">
        <v>5</v>
      </c>
      <c r="B15" s="42"/>
      <c r="C15" s="42"/>
      <c r="D15" s="8">
        <v>3546</v>
      </c>
      <c r="F15" s="8">
        <v>4189</v>
      </c>
      <c r="G15" s="5">
        <f>F15-D15</f>
        <v>643</v>
      </c>
      <c r="H15" s="6">
        <f>IF((D15&gt;F15),(D15-F15)/D15,IF(D15&lt;F15,-(D15-F15)/D15,IF(D15=F15,0)))</f>
        <v>0.18133107727016357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IF(H15&lt;15%,"NO","YES")</f>
        <v>YES</v>
      </c>
      <c r="M15" s="10" t="s">
        <v>0</v>
      </c>
      <c r="N15" s="13"/>
    </row>
    <row r="16" spans="4:14" ht="13.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6</v>
      </c>
      <c r="B17" s="42"/>
      <c r="C17" s="42"/>
      <c r="D17" s="8">
        <v>1636</v>
      </c>
      <c r="F17" s="8">
        <v>1686</v>
      </c>
      <c r="G17" s="5">
        <f>F17-D17</f>
        <v>50</v>
      </c>
      <c r="H17" s="6">
        <f>IF((D17&gt;F17),(D17-F17)/D17,IF(D17&lt;F17,-(D17-F17)/D17,IF(D17=F17,0)))</f>
        <v>0.030562347188264057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IF(H17&lt;15%,"NO","YES")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3.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9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3.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26</v>
      </c>
      <c r="B21" s="42"/>
      <c r="C21" s="42"/>
      <c r="D21" s="8">
        <v>5793</v>
      </c>
      <c r="F21" s="8">
        <v>6465</v>
      </c>
      <c r="G21" s="5">
        <f>F21-D21</f>
        <v>672</v>
      </c>
      <c r="H21" s="6">
        <f>IF((D21&gt;F21),(D21-F21)/D21,IF(D21&lt;F21,-(D21-F21)/D21,IF(D21=F21,0)))</f>
        <v>0.11600207146556188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0</v>
      </c>
      <c r="L21" s="4" t="str">
        <f>IF(H21&lt;15%,"NO","YES")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3.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7</v>
      </c>
      <c r="D23" s="2">
        <f>D11+D13+D15-D17-D19-D21</f>
        <v>8324</v>
      </c>
      <c r="F23" s="2">
        <f>F11+F13+F15-F17-F19-F21</f>
        <v>10259</v>
      </c>
      <c r="G23" s="5"/>
      <c r="H23" s="6"/>
      <c r="K23" s="4"/>
      <c r="L23" s="4"/>
      <c r="M23" s="14" t="s">
        <v>14</v>
      </c>
      <c r="N23" s="23"/>
    </row>
    <row r="24" spans="1:14" s="17" customFormat="1" ht="12.7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3.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11</v>
      </c>
      <c r="B26" s="42"/>
      <c r="C26" s="42"/>
      <c r="D26" s="8">
        <v>8324</v>
      </c>
      <c r="F26" s="8">
        <v>10259</v>
      </c>
      <c r="G26" s="5"/>
      <c r="H26" s="6"/>
      <c r="K26" s="4"/>
      <c r="L26" s="4"/>
      <c r="M26" s="15" t="s">
        <v>14</v>
      </c>
      <c r="N26" s="23"/>
    </row>
    <row r="27" spans="4:14" ht="13.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10</v>
      </c>
      <c r="B28" s="42"/>
      <c r="C28" s="42"/>
      <c r="D28" s="8">
        <v>98968</v>
      </c>
      <c r="F28" s="8">
        <v>100068</v>
      </c>
      <c r="G28" s="5">
        <f>F28-D28</f>
        <v>1100</v>
      </c>
      <c r="H28" s="6">
        <f>IF((D28&gt;F28),(D28-F28)/D28,IF(D28&lt;F28,-(D28-F28)/D28,IF(D28=F28,0)))</f>
        <v>0.01111470374262388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IF(H28&lt;15%,"NO","YES")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3.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8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2.75">
      <c r="H31" s="6"/>
      <c r="K31" s="4"/>
      <c r="L31" s="4"/>
      <c r="N31" s="23"/>
    </row>
    <row r="32" ht="12.75">
      <c r="C32" s="11" t="s">
        <v>13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2.75">
      <c r="C34" s="11" t="s">
        <v>15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2.75">
      <c r="C36" s="11" t="s">
        <v>24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7" sqref="H7"/>
    </sheetView>
  </sheetViews>
  <sheetFormatPr defaultColWidth="8.8515625" defaultRowHeight="15"/>
  <sheetData>
    <row r="1" ht="15.75" customHeight="1">
      <c r="A1" s="32" t="s">
        <v>27</v>
      </c>
    </row>
    <row r="2" ht="15.75" customHeight="1">
      <c r="A2" s="41" t="s">
        <v>41</v>
      </c>
    </row>
    <row r="3" ht="13.5">
      <c r="A3" t="s">
        <v>28</v>
      </c>
    </row>
    <row r="5" spans="4:6" ht="13.5">
      <c r="D5" s="31" t="s">
        <v>3</v>
      </c>
      <c r="E5" s="31" t="s">
        <v>3</v>
      </c>
      <c r="F5" s="31" t="s">
        <v>3</v>
      </c>
    </row>
    <row r="6" ht="13.5">
      <c r="A6" s="31" t="s">
        <v>29</v>
      </c>
    </row>
    <row r="7" spans="2:4" ht="13.5">
      <c r="B7" s="34" t="s">
        <v>32</v>
      </c>
      <c r="D7" s="34"/>
    </row>
    <row r="8" spans="2:4" ht="15" customHeight="1">
      <c r="B8" s="34" t="s">
        <v>33</v>
      </c>
      <c r="D8" s="34"/>
    </row>
    <row r="9" spans="2:4" ht="13.5">
      <c r="B9" s="34" t="s">
        <v>34</v>
      </c>
      <c r="D9" s="34"/>
    </row>
    <row r="10" spans="2:4" ht="13.5">
      <c r="B10" s="34" t="s">
        <v>35</v>
      </c>
      <c r="D10" s="34"/>
    </row>
    <row r="11" spans="2:4" ht="13.5">
      <c r="B11" s="34" t="s">
        <v>36</v>
      </c>
      <c r="D11" s="34"/>
    </row>
    <row r="12" spans="2:4" ht="13.5">
      <c r="B12" s="34" t="s">
        <v>37</v>
      </c>
      <c r="D12" s="34"/>
    </row>
    <row r="13" spans="2:4" ht="13.5">
      <c r="B13" s="34" t="s">
        <v>38</v>
      </c>
      <c r="D13" s="34"/>
    </row>
    <row r="14" ht="13.5">
      <c r="E14" s="33">
        <f>SUM(D7:D13)</f>
        <v>0</v>
      </c>
    </row>
    <row r="16" spans="1:4" ht="13.5">
      <c r="A16" s="31" t="s">
        <v>30</v>
      </c>
      <c r="D16" s="34"/>
    </row>
    <row r="17" ht="13.5">
      <c r="E17" s="33">
        <f>D16</f>
        <v>0</v>
      </c>
    </row>
    <row r="18" spans="1:6" ht="15" thickBot="1">
      <c r="A18" s="31" t="s">
        <v>31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Carole Jowett</cp:lastModifiedBy>
  <cp:lastPrinted>2019-04-19T12:35:46Z</cp:lastPrinted>
  <dcterms:created xsi:type="dcterms:W3CDTF">2012-07-11T10:01:28Z</dcterms:created>
  <dcterms:modified xsi:type="dcterms:W3CDTF">2019-04-20T07:45:17Z</dcterms:modified>
  <cp:category/>
  <cp:version/>
  <cp:contentType/>
  <cp:contentStatus/>
</cp:coreProperties>
</file>